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95" name="ID_0FEB4796C7C945D2A4BD2F1C35D8A133" descr="14"/>
        <xdr:cNvPicPr/>
      </xdr:nvPicPr>
      <xdr:blipFill>
        <a:blip r:embed="rId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7" name="ID_941ACEC11C8D48FEB4057D88F5CFFCCA" descr="1"/>
        <xdr:cNvPicPr/>
      </xdr:nvPicPr>
      <xdr:blipFill>
        <a:blip r:embed="rId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0" name="ID_9E2870AB11F844DCB1A151189240775C" descr="3"/>
        <xdr:cNvPicPr/>
      </xdr:nvPicPr>
      <xdr:blipFill>
        <a:blip r:embed="rId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3" name="ID_F35E1D72A2354EFA87E35D356EDDEA84" descr="19"/>
        <xdr:cNvPicPr/>
      </xdr:nvPicPr>
      <xdr:blipFill>
        <a:blip r:embed="rId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1" name="ID_26F5BE9907C546009BF1E99C6BCA7B70" descr="2"/>
        <xdr:cNvPicPr/>
      </xdr:nvPicPr>
      <xdr:blipFill>
        <a:blip r:embed="rId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5" name="ID_89D2133F40844772AAA6AD8C691EBA42" descr="39"/>
        <xdr:cNvPicPr/>
      </xdr:nvPicPr>
      <xdr:blipFill>
        <a:blip r:embed="rId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9" name="ID_C2D9CE9D0655487CA3496E93BDD3F73C" descr="4"/>
        <xdr:cNvPicPr/>
      </xdr:nvPicPr>
      <xdr:blipFill>
        <a:blip r:embed="rId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4" name="ID_A502724E55D74C3185AF5C76514D0EEC" descr="5"/>
        <xdr:cNvPicPr/>
      </xdr:nvPicPr>
      <xdr:blipFill>
        <a:blip r:embed="rId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6" name="ID_EAAD639EBB8447E8952B12736A7E199C" descr="30"/>
        <xdr:cNvPicPr/>
      </xdr:nvPicPr>
      <xdr:blipFill>
        <a:blip r:embed="rId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3" name="ID_F13C41D933D1427D932AEBBAB059C88E" descr="6"/>
        <xdr:cNvPicPr/>
      </xdr:nvPicPr>
      <xdr:blipFill>
        <a:blip r:embed="rId1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0" name="ID_6BD94D85F0CF4D488D05EB0577DFF55C" descr="22"/>
        <xdr:cNvPicPr/>
      </xdr:nvPicPr>
      <xdr:blipFill>
        <a:blip r:embed="rId1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2" name="ID_1E3078834DFC4942B0491F2F71BC07A6" descr="7"/>
        <xdr:cNvPicPr/>
      </xdr:nvPicPr>
      <xdr:blipFill>
        <a:blip r:embed="rId1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6" name="ID_B7A69FB8FF6F49ACA0EE4E1FB96F0A66" descr="23"/>
        <xdr:cNvPicPr/>
      </xdr:nvPicPr>
      <xdr:blipFill>
        <a:blip r:embed="rId1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5" name="ID_AD252FB6245D4510BA4A418F3D4C6F11" descr="8"/>
        <xdr:cNvPicPr/>
      </xdr:nvPicPr>
      <xdr:blipFill>
        <a:blip r:embed="rId1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7" name="ID_B1546260EE454A4EAC8B63494912E0FE" descr="9"/>
        <xdr:cNvPicPr/>
      </xdr:nvPicPr>
      <xdr:blipFill>
        <a:blip r:embed="rId1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9" name="ID_559AA1F2DBFB4D918B1D4FE7554EFBB1" descr="10"/>
        <xdr:cNvPicPr/>
      </xdr:nvPicPr>
      <xdr:blipFill>
        <a:blip r:embed="rId1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9" name="ID_623FCB7109FA4EAE8ED9AAFF3E825F76" descr="16"/>
        <xdr:cNvPicPr/>
      </xdr:nvPicPr>
      <xdr:blipFill>
        <a:blip r:embed="rId1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1" name="ID_9CAEEDC341FD41B78E8B84AC6C8002A2" descr="11"/>
        <xdr:cNvPicPr/>
      </xdr:nvPicPr>
      <xdr:blipFill>
        <a:blip r:embed="rId1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9" name="ID_18178742A6AB452D9596B58D33DB2625" descr="32"/>
        <xdr:cNvPicPr/>
      </xdr:nvPicPr>
      <xdr:blipFill>
        <a:blip r:embed="rId1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2" name="ID_C2EC3D45ADA543D08C7DA0602B36CD78" descr="12"/>
        <xdr:cNvPicPr/>
      </xdr:nvPicPr>
      <xdr:blipFill>
        <a:blip r:embed="rId2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4" name="ID_2369F176F24843B58B91F238665F5E13" descr="13"/>
        <xdr:cNvPicPr/>
      </xdr:nvPicPr>
      <xdr:blipFill>
        <a:blip r:embed="rId2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7" name="ID_17C47C3D35BD4B6D8EC2FAD9D523315A" descr="15"/>
        <xdr:cNvPicPr/>
      </xdr:nvPicPr>
      <xdr:blipFill>
        <a:blip r:embed="rId2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1" name="ID_1E0078823EB441B8A0B8283B05A65756" descr="17"/>
        <xdr:cNvPicPr/>
      </xdr:nvPicPr>
      <xdr:blipFill>
        <a:blip r:embed="rId2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2" name="ID_51EDF2D7EA2D4FA581ED73B9DF17A6FF" descr="18"/>
        <xdr:cNvPicPr/>
      </xdr:nvPicPr>
      <xdr:blipFill>
        <a:blip r:embed="rId2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4" name="ID_8D71BDDE8D2949BCB1B164FB2ADB0123" descr="20"/>
        <xdr:cNvPicPr/>
      </xdr:nvPicPr>
      <xdr:blipFill>
        <a:blip r:embed="rId2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5" name="ID_72C9FFF0AAE541A1BE88E2A84C27AFF8" descr="21"/>
        <xdr:cNvPicPr/>
      </xdr:nvPicPr>
      <xdr:blipFill>
        <a:blip r:embed="rId2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6" name="ID_589735389D164940B5866A477F6592A6" descr="24"/>
        <xdr:cNvPicPr/>
      </xdr:nvPicPr>
      <xdr:blipFill>
        <a:blip r:embed="rId2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8" name="ID_6A5B44A1A05048C29A7995691634ECCE" descr="25"/>
        <xdr:cNvPicPr/>
      </xdr:nvPicPr>
      <xdr:blipFill>
        <a:blip r:embed="rId2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3" name="ID_D5F8884BAE464D218A2EEA3D27B17560" descr="26"/>
        <xdr:cNvPicPr/>
      </xdr:nvPicPr>
      <xdr:blipFill>
        <a:blip r:embed="rId2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7" name="ID_0280A56B46CF4753A75E0F1388E78714" descr="27"/>
        <xdr:cNvPicPr/>
      </xdr:nvPicPr>
      <xdr:blipFill>
        <a:blip r:embed="rId3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90" name="ID_A6C214AEAAC74047AC483BD7C425F82F" descr="28"/>
        <xdr:cNvPicPr/>
      </xdr:nvPicPr>
      <xdr:blipFill>
        <a:blip r:embed="rId31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08" name="ID_8A4CF61F6EAF483A9378A19CDAEEB774" descr="29"/>
        <xdr:cNvPicPr/>
      </xdr:nvPicPr>
      <xdr:blipFill>
        <a:blip r:embed="rId32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88" name="ID_619D239B0913453C83FAF789F7F30709" descr="31"/>
        <xdr:cNvPicPr/>
      </xdr:nvPicPr>
      <xdr:blipFill>
        <a:blip r:embed="rId33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3" name="ID_26890F7F0CE14F31922DF578516E8873" descr="37"/>
        <xdr:cNvPicPr/>
      </xdr:nvPicPr>
      <xdr:blipFill>
        <a:blip r:embed="rId34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0" name="ID_AE410743C70E491285CA81DCA20EAAEF" descr="33"/>
        <xdr:cNvPicPr/>
      </xdr:nvPicPr>
      <xdr:blipFill>
        <a:blip r:embed="rId35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1" name="ID_C6778680E58240EAA3DCCE489CA8E817" descr="34"/>
        <xdr:cNvPicPr/>
      </xdr:nvPicPr>
      <xdr:blipFill>
        <a:blip r:embed="rId36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8" name="ID_7F836B642F7D4B8082066F9BB9B0F749" descr="35"/>
        <xdr:cNvPicPr/>
      </xdr:nvPicPr>
      <xdr:blipFill>
        <a:blip r:embed="rId37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2" name="ID_EF0F62A46BD248A79BB1625042BA4729" descr="36"/>
        <xdr:cNvPicPr/>
      </xdr:nvPicPr>
      <xdr:blipFill>
        <a:blip r:embed="rId38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114" name="ID_27C4CEAF7B264634BC4DCA429DA47D73" descr="38"/>
        <xdr:cNvPicPr/>
      </xdr:nvPicPr>
      <xdr:blipFill>
        <a:blip r:embed="rId39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  <etc:cellImage>
    <xdr:pic>
      <xdr:nvPicPr>
        <xdr:cNvPr id="76" name="ID_30EE94C0BEBA4B9FA81E07C6D6F2C8EC" descr="40"/>
        <xdr:cNvPicPr/>
      </xdr:nvPicPr>
      <xdr:blipFill>
        <a:blip r:embed="rId40"/>
        <a:stretch>
          <a:fillRect/>
        </a:stretch>
      </xdr:blipFill>
      <xdr:spPr>
        <a:xfrm>
          <a:off x="0" y="0"/>
          <a:ext cx="2529840" cy="36195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<sst xmlns="http://schemas.openxmlformats.org/spreadsheetml/2006/main" count="165" uniqueCount="131">
  <si>
    <t>name</t>
  </si>
  <si>
    <t>picture</t>
  </si>
  <si>
    <t>answer</t>
  </si>
  <si>
    <t>analysis</t>
  </si>
  <si>
    <t>url</t>
  </si>
  <si>
    <t>1.jpg</t>
  </si>
  <si>
    <t>F</t>
  </si>
  <si>
    <t>根据对称性。故正确答案为F。</t>
  </si>
  <si>
    <t>https://x1176937.910402.xyz/img/2025/01/03/sa3sge.jpg</t>
  </si>
  <si>
    <t>2.jpg</t>
  </si>
  <si>
    <t>找规律:第二行缺一个蓝色小方块位于最右侧的图形。故正确答案为F。</t>
  </si>
  <si>
    <t>https://x1176937.910402.xyz/img/2025/01/03/sa3xd0.jpg</t>
  </si>
  <si>
    <t>3.jpg</t>
  </si>
  <si>
    <t>D</t>
  </si>
  <si>
    <t>找规律:每一行的蓝色小方块出现在9宫格的1，2，3格，同样地，红色小方块出现在9宫格的4，5，6格。故正确答案为D。</t>
  </si>
  <si>
    <t>https://x1176937.910402.xyz/img/2025/01/03/sa4ayp.jpg</t>
  </si>
  <si>
    <t>4.jpg</t>
  </si>
  <si>
    <t>B</t>
  </si>
  <si>
    <t>参照第一行的第1个和第3个图形的对称性。故正确答案为B。</t>
  </si>
  <si>
    <t>https://x1176937.910402.xyz/img/2025/01/03/sa4dih.jpg</t>
  </si>
  <si>
    <t>5.jpg</t>
  </si>
  <si>
    <t>E</t>
  </si>
  <si>
    <t>以列为组，每组的第一行的每个小方块向下移动一格，得到第二行的图案。故正确答案为E。</t>
  </si>
  <si>
    <t>https://x1176937.910402.xyz/img/2025/01/03/sa4rsi.jpg</t>
  </si>
  <si>
    <t>6.jpg</t>
  </si>
  <si>
    <t>A</t>
  </si>
  <si>
    <t>以列为组，每组中的上下两个图形的小方块，排列上下对称。故正确答案为A。</t>
  </si>
  <si>
    <t>https://x1176937.910402.xyz/img/2025/01/03/sa50r2.jpg</t>
  </si>
  <si>
    <t>7.jpg</t>
  </si>
  <si>
    <t>C</t>
  </si>
  <si>
    <t>第一行与第二行的图形叠加，重叠部分保持蓝色，非重叠部分黄色。故正确答案为C。</t>
  </si>
  <si>
    <t>https://x1176937.910402.xyz/img/2025/01/03/sa59or.jpg</t>
  </si>
  <si>
    <t>8.jpg</t>
  </si>
  <si>
    <t>第1列与第2列图形叠加，去除重叠部分，得到第3列。故正确答案为F。</t>
  </si>
  <si>
    <t>https://x1176937.910402.xyz/img/2025/01/03/sa5f3a.jpg</t>
  </si>
  <si>
    <t>9.jpg</t>
  </si>
  <si>
    <t>第1列与第2列图案叠加，得到第3列图案。故正确答案为D。</t>
  </si>
  <si>
    <t>https://x1176937.910402.xyz/img/2025/01/03/sa5mgc.jpg</t>
  </si>
  <si>
    <t>10.jpg</t>
  </si>
  <si>
    <t>第1列与第2列图案叠加，颜色相异的小方块去除。故正确答案为F。</t>
  </si>
  <si>
    <t>https://x1176937.910402.xyz/img/2025/01/03/sa5zll.jpg</t>
  </si>
  <si>
    <t>11.jpg</t>
  </si>
  <si>
    <t>每个图案中的扇形按顺时针方向转动。故正确答案为C。</t>
  </si>
  <si>
    <t>https://x1176937.910402.xyz/img/2025/01/03/sa65y9.jpg</t>
  </si>
  <si>
    <t>12.jpg</t>
  </si>
  <si>
    <t>第1列和第2列的图案叠加，重叠的扇形去除。故正确答案为E。</t>
  </si>
  <si>
    <t>https://x1176937.910402.xyz/img/2025/01/03/sa6c9y.jpg</t>
  </si>
  <si>
    <t>13.jpg</t>
  </si>
  <si>
    <t>每款图案各两个，并且扇形的颜色不能相同。故正确答案为B。</t>
  </si>
  <si>
    <t>https://x1176937.910402.xyz/img/2025/01/03/sa6rxg.jpg</t>
  </si>
  <si>
    <t>14.jpg</t>
  </si>
  <si>
    <t>每款图案各两个，包括外面的蓝色大图形，及内部的白色小图形。故正确答案为D。</t>
  </si>
  <si>
    <t>https://x1176937.910402.xyz/img/2025/01/03/sa707u.jpg</t>
  </si>
  <si>
    <t>15.jpg</t>
  </si>
  <si>
    <t>第1列A是26个字母中的第1个，C是第3个，F是第6个。故正确答案为F。</t>
  </si>
  <si>
    <t>https://x1176937.910402.xyz/img/2025/01/03/sa77vn.jpg</t>
  </si>
  <si>
    <t>16.jpg</t>
  </si>
  <si>
    <t>以行为组，第1个数字+第2个数字，得到第3个字母在26个字母中的序号。故正确答案为D。</t>
  </si>
  <si>
    <t>https://x1176937.910402.xyz/img/2025/01/03/sa7gaj.jpg</t>
  </si>
  <si>
    <t>17.jpg</t>
  </si>
  <si>
    <t>第1列中的数字+第2列中的数字，得到第3列的数字，比如3+1+1=5。故正确答案为C。</t>
  </si>
  <si>
    <t>https://x1176937.910402.xyz/img/2025/01/03/sa7jv0.jpg</t>
  </si>
  <si>
    <t>18.jpg</t>
  </si>
  <si>
    <t>以列为组，每组的第二行数字减去第一行数字等于2。故正确答案为A。</t>
  </si>
  <si>
    <t>https://x1176937.910402.xyz/img/2025/01/03/sa7rpf.jpg</t>
  </si>
  <si>
    <t>19.jpg</t>
  </si>
  <si>
    <t>每款图案各两个，且每款中的这两个图案左右对称。故正确答案为D。</t>
  </si>
  <si>
    <t>https://x1176937.910402.xyz/img/2025/01/03/sa84vj.jpg</t>
  </si>
  <si>
    <t>20.jpg</t>
  </si>
  <si>
    <t>每款图案各两个，且每款中的这两个图案上下对称。故正确答案为F。</t>
  </si>
  <si>
    <t>https://x1176937.910402.xyz/img/2025/01/03/sa886d.jpg</t>
  </si>
  <si>
    <t>21.jpg</t>
  </si>
  <si>
    <t>第1列和第3列的图案叠加得到第2列图案。故正确答案为B。</t>
  </si>
  <si>
    <t>https://x1176937.910402.xyz/img/2025/01/03/sa8gfh.jpg</t>
  </si>
  <si>
    <t>22.jpg</t>
  </si>
  <si>
    <t>第1列图案中心扣除第2列图案，得到第3列图案。故正确答案为D。</t>
  </si>
  <si>
    <t>https://x1176937.910402.xyz/img/2025/01/03/sa8pc7.jpg</t>
  </si>
  <si>
    <t>23.jpg</t>
  </si>
  <si>
    <t>第1列图案沿第2列的直线方向延展，得到第3列图案。故正确答案为B。</t>
  </si>
  <si>
    <t>https://x1176937.910402.xyz/img/2025/01/03/sa8you.jpg</t>
  </si>
  <si>
    <t>24.jpg</t>
  </si>
  <si>
    <t>注意B与E的细节区别。故正确答案为B。</t>
  </si>
  <si>
    <t>https://x1176937.910402.xyz/img/2025/01/03/sa985d.jpg</t>
  </si>
  <si>
    <t>25.jpg</t>
  </si>
  <si>
    <t>以每行为一组，每组中都保证有三个方向。故正确答案为A。</t>
  </si>
  <si>
    <t>https://x1176937.910402.xyz/img/2025/01/03/sa9fep.jpg</t>
  </si>
  <si>
    <t>26.jpg</t>
  </si>
  <si>
    <t>第一行与第二行相加，得到结果。故正确答案为C。</t>
  </si>
  <si>
    <t>https://x1176937.910402.xyz/img/2025/01/03/sa9j6e.jpg</t>
  </si>
  <si>
    <t>27.jpg</t>
  </si>
  <si>
    <t>每款图案有三个，且从左至右每款的图案围绕中心，每次作顺时针90度旋转。故正确答案为D。</t>
  </si>
  <si>
    <t>https://x1176937.910402.xyz/img/2025/01/03/sa9q0m.jpg</t>
  </si>
  <si>
    <t>28.jpg</t>
  </si>
  <si>
    <t>第1列的图案，根据第2列手指方向顺时针调整方向后，得到第3列图案。故正确答案为A。</t>
  </si>
  <si>
    <t>https://x1176937.910402.xyz/img/2025/01/03/saa26q.jpg</t>
  </si>
  <si>
    <t>29.jpg</t>
  </si>
  <si>
    <t>每款颜色三个，当前缺黄色款，以每行为一组，每组中的图案的小点数连续。故正确答案为F。</t>
  </si>
  <si>
    <t>https://x1176937.910402.xyz/img/2025/01/03/saahyv.jpg</t>
  </si>
  <si>
    <t>30.jpg</t>
  </si>
  <si>
    <t>每款图案三个，当前缺红蓝款，以每行为一组，每组中的红色三角形位置不同。故正确答案为D。</t>
  </si>
  <si>
    <t>https://x1176937.910402.xyz/img/2025/01/03/saaqe9.jpg</t>
  </si>
  <si>
    <t>31.jpg</t>
  </si>
  <si>
    <t>第一行与第二行图案叠加，去除重叠的部分。故正确答案为E。</t>
  </si>
  <si>
    <t>https://x1176937.910402.xyz/img/2025/01/03/saasae.jpg</t>
  </si>
  <si>
    <t>32.jpg</t>
  </si>
  <si>
    <t>第一行与第二行图形叠加，保留重叠的部分。故正确答案为C。</t>
  </si>
  <si>
    <t>https://x1176937.910402.xyz/img/2025/01/03/sab1k8.jpg</t>
  </si>
  <si>
    <t>33.jpg</t>
  </si>
  <si>
    <t>第一行与第二行图案叠加，去除重叠部分内容。故正确答案为F。</t>
  </si>
  <si>
    <t>https://x1176937.910402.xyz/img/2025/01/03/sabely.jpg</t>
  </si>
  <si>
    <t>34.jpg</t>
  </si>
  <si>
    <t>每一行中，指针按顺时针每次45度转动，红色小球按逆时针每次90度转动。故正确答案为D。</t>
  </si>
  <si>
    <t>https://x1176937.910402.xyz/img/2025/01/03/sabm90.jpg</t>
  </si>
  <si>
    <t>35.jpg</t>
  </si>
  <si>
    <t>每一行中，总共4个草花和4个黑桃。故正确答案为E。</t>
  </si>
  <si>
    <t>https://x1176937.910402.xyz/img/2025/01/03/sabx9h.jpg</t>
  </si>
  <si>
    <t>36.jpg</t>
  </si>
  <si>
    <t>第1列图形中的点数，减去第2列图形的点数，导出第3列图案。故正确答案为B。</t>
  </si>
  <si>
    <t>https://x1176937.910402.xyz/img/2025/01/03/sac722.jpg</t>
  </si>
  <si>
    <t>37.jpg</t>
  </si>
  <si>
    <t>每款图形各3个。故正确答案为A。</t>
  </si>
  <si>
    <t>https://x1176937.910402.xyz/img/2025/01/03/sacbgg.jpg</t>
  </si>
  <si>
    <t>38.jpg</t>
  </si>
  <si>
    <t>中心为红、白、蓝的小正方形，当前缺失白色小正方形;第2层缺蓝色方形;第3层缺红色;B和F中根据对称性，选择最外层为细线条。故正确答案为F。</t>
  </si>
  <si>
    <t>https://x1176937.910402.xyz/img/2025/01/03/saciaw.jpg</t>
  </si>
  <si>
    <t>39.jpg</t>
  </si>
  <si>
    <t>每款图案各三个，每款中的图形不同的方公。故正确答案为E。</t>
  </si>
  <si>
    <t>https://x1176937.910402.xyz/img/2025/01/03/sacpvy.jpg</t>
  </si>
  <si>
    <t>40.jpg</t>
  </si>
  <si>
    <t>每行为一组，每组中的小黑点顺时针移动。故正确答案为C。</t>
  </si>
  <si>
    <t>https://x1176937.910402.xyz/img/2025/01/03/sacykd.jpg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</si>
</sst>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jpeg"/><Relationship Id="rId8" Type="http://schemas.openxmlformats.org/officeDocument/2006/relationships/image" Target="media/image8.jpeg"/><Relationship Id="rId7" Type="http://schemas.openxmlformats.org/officeDocument/2006/relationships/image" Target="media/image7.jpeg"/><Relationship Id="rId6" Type="http://schemas.openxmlformats.org/officeDocument/2006/relationships/image" Target="media/image6.jpeg"/><Relationship Id="rId5" Type="http://schemas.openxmlformats.org/officeDocument/2006/relationships/image" Target="media/image5.jpeg"/><Relationship Id="rId40" Type="http://schemas.openxmlformats.org/officeDocument/2006/relationships/image" Target="media/image40.jpeg"/><Relationship Id="rId4" Type="http://schemas.openxmlformats.org/officeDocument/2006/relationships/image" Target="media/image4.jpeg"/><Relationship Id="rId39" Type="http://schemas.openxmlformats.org/officeDocument/2006/relationships/image" Target="media/image39.jpeg"/><Relationship Id="rId38" Type="http://schemas.openxmlformats.org/officeDocument/2006/relationships/image" Target="media/image38.jpeg"/><Relationship Id="rId37" Type="http://schemas.openxmlformats.org/officeDocument/2006/relationships/image" Target="media/image37.jpeg"/><Relationship Id="rId36" Type="http://schemas.openxmlformats.org/officeDocument/2006/relationships/image" Target="media/image36.jpeg"/><Relationship Id="rId35" Type="http://schemas.openxmlformats.org/officeDocument/2006/relationships/image" Target="media/image35.jpeg"/><Relationship Id="rId34" Type="http://schemas.openxmlformats.org/officeDocument/2006/relationships/image" Target="media/image34.jpeg"/><Relationship Id="rId33" Type="http://schemas.openxmlformats.org/officeDocument/2006/relationships/image" Target="media/image33.jpeg"/><Relationship Id="rId32" Type="http://schemas.openxmlformats.org/officeDocument/2006/relationships/image" Target="media/image32.jpeg"/><Relationship Id="rId31" Type="http://schemas.openxmlformats.org/officeDocument/2006/relationships/image" Target="media/image31.jpeg"/><Relationship Id="rId30" Type="http://schemas.openxmlformats.org/officeDocument/2006/relationships/image" Target="media/image30.jpeg"/><Relationship Id="rId3" Type="http://schemas.openxmlformats.org/officeDocument/2006/relationships/image" Target="media/image3.jpeg"/><Relationship Id="rId29" Type="http://schemas.openxmlformats.org/officeDocument/2006/relationships/image" Target="media/image29.jpeg"/><Relationship Id="rId28" Type="http://schemas.openxmlformats.org/officeDocument/2006/relationships/image" Target="media/image28.jpeg"/><Relationship Id="rId27" Type="http://schemas.openxmlformats.org/officeDocument/2006/relationships/image" Target="media/image27.jpeg"/><Relationship Id="rId26" Type="http://schemas.openxmlformats.org/officeDocument/2006/relationships/image" Target="media/image26.jpeg"/><Relationship Id="rId25" Type="http://schemas.openxmlformats.org/officeDocument/2006/relationships/image" Target="media/image25.jpeg"/><Relationship Id="rId24" Type="http://schemas.openxmlformats.org/officeDocument/2006/relationships/image" Target="media/image24.jpeg"/><Relationship Id="rId23" Type="http://schemas.openxmlformats.org/officeDocument/2006/relationships/image" Target="media/image23.jpeg"/><Relationship Id="rId22" Type="http://schemas.openxmlformats.org/officeDocument/2006/relationships/image" Target="media/image22.jpeg"/><Relationship Id="rId21" Type="http://schemas.openxmlformats.org/officeDocument/2006/relationships/image" Target="media/image21.jpeg"/><Relationship Id="rId20" Type="http://schemas.openxmlformats.org/officeDocument/2006/relationships/image" Target="media/image20.jpeg"/><Relationship Id="rId2" Type="http://schemas.openxmlformats.org/officeDocument/2006/relationships/image" Target="media/image2.jpeg"/><Relationship Id="rId19" Type="http://schemas.openxmlformats.org/officeDocument/2006/relationships/image" Target="media/image19.jpeg"/><Relationship Id="rId18" Type="http://schemas.openxmlformats.org/officeDocument/2006/relationships/image" Target="media/image18.jpeg"/><Relationship Id="rId17" Type="http://schemas.openxmlformats.org/officeDocument/2006/relationships/image" Target="media/image17.jpeg"/><Relationship Id="rId16" Type="http://schemas.openxmlformats.org/officeDocument/2006/relationships/image" Target="media/image16.jpeg"/><Relationship Id="rId15" Type="http://schemas.openxmlformats.org/officeDocument/2006/relationships/image" Target="media/image15.jpeg"/><Relationship Id="rId14" Type="http://schemas.openxmlformats.org/officeDocument/2006/relationships/image" Target="media/image14.jpeg"/><Relationship Id="rId13" Type="http://schemas.openxmlformats.org/officeDocument/2006/relationships/image" Target="media/image13.jpeg"/><Relationship Id="rId12" Type="http://schemas.openxmlformats.org/officeDocument/2006/relationships/image" Target="media/image12.jpeg"/><Relationship Id="rId11" Type="http://schemas.openxmlformats.org/officeDocument/2006/relationships/image" Target="media/image11.jpeg"/><Relationship Id="rId10" Type="http://schemas.openxmlformats.org/officeDocument/2006/relationships/image" Target="media/image10.jpeg"/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x1176937.910402.xyz/img/2025/01/03/sa7jv0.jpg" TargetMode="External"/><Relationship Id="rId8" Type="http://schemas.openxmlformats.org/officeDocument/2006/relationships/hyperlink" Target="https://x1176937.910402.xyz/img/2025/01/03/sacykd.jpg" TargetMode="External"/><Relationship Id="rId7" Type="http://schemas.openxmlformats.org/officeDocument/2006/relationships/hyperlink" Target="https://x1176937.910402.xyz/img/2025/01/03/sacbgg.jpg" TargetMode="External"/><Relationship Id="rId6" Type="http://schemas.openxmlformats.org/officeDocument/2006/relationships/hyperlink" Target="https://x1176937.910402.xyz/img/2025/01/03/saaqe9.jpg" TargetMode="External"/><Relationship Id="rId5" Type="http://schemas.openxmlformats.org/officeDocument/2006/relationships/hyperlink" Target="https://x1176937.910402.xyz/img/2025/01/03/sa8you.jpg" TargetMode="External"/><Relationship Id="rId4" Type="http://schemas.openxmlformats.org/officeDocument/2006/relationships/hyperlink" Target="https://x1176937.910402.xyz/img/2025/01/03/sa7gaj.jpg" TargetMode="External"/><Relationship Id="rId3" Type="http://schemas.openxmlformats.org/officeDocument/2006/relationships/hyperlink" Target="https://x1176937.910402.xyz/img/2025/01/03/sa65y9.jpg" TargetMode="External"/><Relationship Id="rId2" Type="http://schemas.openxmlformats.org/officeDocument/2006/relationships/hyperlink" Target="https://x1176937.910402.xyz/img/2025/01/03/sa50r2.jpg" TargetMode="External"/><Relationship Id="rId10" Type="http://schemas.openxmlformats.org/officeDocument/2006/relationships/hyperlink" Target="https://x1176937.910402.xyz/img/2025/01/03/sa9q0m.jpg" TargetMode="External"/><Relationship Id="rId1" Type="http://schemas.openxmlformats.org/officeDocument/2006/relationships/hyperlink" Target="https://x1176937.910402.xyz/img/2025/01/03/sa4dih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zoomScale="70" zoomScaleNormal="70" workbookViewId="0">
      <selection activeCell="D2" sqref="D2"/>
    </sheetView>
  </sheetViews>
  <sheetFormatPr defaultColWidth="9" defaultRowHeight="14.4" outlineLevelCol="4"/>
  <cols>
    <col min="1" max="1" width="8.88888888888889"/>
    <col min="2" max="2" width="34.3333333333333" customWidth="1"/>
    <col min="3" max="3" width="8.88888888888889"/>
    <col min="4" max="4" width="77.8888888888889" style="1" customWidth="1"/>
    <col min="5" max="5" width="58.6666666666667" customWidth="1"/>
  </cols>
  <sheetData>
    <row r="1" spans="1:5">
      <c r="A1" s="2" t="s">
        <v>0</v>
      </c>
      <c r="B1" s="2" t="s">
        <v>1</v>
      </c>
      <c r="C1" s="2" t="s">
        <v>2</v>
      </c>
      <c r="D1" s="1" t="s">
        <v>3</v>
      </c>
      <c r="E1" t="s">
        <v>4</v>
      </c>
    </row>
    <row r="2" ht="264.45" spans="1:5">
      <c r="A2" t="s">
        <v>5</v>
      </c>
      <c r="B2" t="str">
        <f>_xlfn.DISPIMG("ID_941ACEC11C8D48FEB4057D88F5CFFCCA",1)</f>
        <v>=DISPIMG("ID_941ACEC11C8D48FEB4057D88F5CFFCCA",1)</v>
      </c>
      <c r="C2" s="3" t="s">
        <v>6</v>
      </c>
      <c r="D2" s="1" t="s">
        <v>7</v>
      </c>
      <c r="E2" t="s">
        <v>8</v>
      </c>
    </row>
    <row r="3" ht="264.45" spans="1:5">
      <c r="A3" t="s">
        <v>9</v>
      </c>
      <c r="B3" t="str">
        <f>_xlfn.DISPIMG("ID_26F5BE9907C546009BF1E99C6BCA7B70",1)</f>
        <v>=DISPIMG("ID_26F5BE9907C546009BF1E99C6BCA7B70",1)</v>
      </c>
      <c r="C3" s="3" t="s">
        <v>6</v>
      </c>
      <c r="D3" s="1" t="s">
        <v>10</v>
      </c>
      <c r="E3" t="s">
        <v>11</v>
      </c>
    </row>
    <row r="4" ht="264.45" spans="1:5">
      <c r="A4" t="s">
        <v>12</v>
      </c>
      <c r="B4" t="str">
        <f>_xlfn.DISPIMG("ID_9E2870AB11F844DCB1A151189240775C",1)</f>
        <v>=DISPIMG("ID_9E2870AB11F844DCB1A151189240775C",1)</v>
      </c>
      <c r="C4" s="3" t="s">
        <v>13</v>
      </c>
      <c r="D4" s="1" t="s">
        <v>14</v>
      </c>
      <c r="E4" t="s">
        <v>15</v>
      </c>
    </row>
    <row r="5" ht="264.45" spans="1:5">
      <c r="A5" t="s">
        <v>16</v>
      </c>
      <c r="B5" t="str">
        <f>_xlfn.DISPIMG("ID_C2D9CE9D0655487CA3496E93BDD3F73C",1)</f>
        <v>=DISPIMG("ID_C2D9CE9D0655487CA3496E93BDD3F73C",1)</v>
      </c>
      <c r="C5" s="3" t="s">
        <v>17</v>
      </c>
      <c r="D5" s="1" t="s">
        <v>18</v>
      </c>
      <c r="E5" s="4" t="s">
        <v>19</v>
      </c>
    </row>
    <row r="6" ht="264.45" spans="1:5">
      <c r="A6" t="s">
        <v>20</v>
      </c>
      <c r="B6" t="str">
        <f>_xlfn.DISPIMG("ID_A502724E55D74C3185AF5C76514D0EEC",1)</f>
        <v>=DISPIMG("ID_A502724E55D74C3185AF5C76514D0EEC",1)</v>
      </c>
      <c r="C6" s="3" t="s">
        <v>21</v>
      </c>
      <c r="D6" s="1" t="s">
        <v>22</v>
      </c>
      <c r="E6" t="s">
        <v>23</v>
      </c>
    </row>
    <row r="7" ht="264.45" spans="1:5">
      <c r="A7" t="s">
        <v>24</v>
      </c>
      <c r="B7" t="str">
        <f>_xlfn.DISPIMG("ID_F13C41D933D1427D932AEBBAB059C88E",1)</f>
        <v>=DISPIMG("ID_F13C41D933D1427D932AEBBAB059C88E",1)</v>
      </c>
      <c r="C7" s="3" t="s">
        <v>25</v>
      </c>
      <c r="D7" s="1" t="s">
        <v>26</v>
      </c>
      <c r="E7" s="4" t="s">
        <v>27</v>
      </c>
    </row>
    <row r="8" ht="264.45" spans="1:5">
      <c r="A8" t="s">
        <v>28</v>
      </c>
      <c r="B8" t="str">
        <f>_xlfn.DISPIMG("ID_1E3078834DFC4942B0491F2F71BC07A6",1)</f>
        <v>=DISPIMG("ID_1E3078834DFC4942B0491F2F71BC07A6",1)</v>
      </c>
      <c r="C8" s="3" t="s">
        <v>29</v>
      </c>
      <c r="D8" s="1" t="s">
        <v>30</v>
      </c>
      <c r="E8" t="s">
        <v>31</v>
      </c>
    </row>
    <row r="9" ht="264.45" spans="1:5">
      <c r="A9" t="s">
        <v>32</v>
      </c>
      <c r="B9" t="str">
        <f>_xlfn.DISPIMG("ID_AD252FB6245D4510BA4A418F3D4C6F11",1)</f>
        <v>=DISPIMG("ID_AD252FB6245D4510BA4A418F3D4C6F11",1)</v>
      </c>
      <c r="C9" s="3" t="s">
        <v>6</v>
      </c>
      <c r="D9" s="1" t="s">
        <v>33</v>
      </c>
      <c r="E9" t="s">
        <v>34</v>
      </c>
    </row>
    <row r="10" ht="264.45" spans="1:5">
      <c r="A10" t="s">
        <v>35</v>
      </c>
      <c r="B10" t="str">
        <f>_xlfn.DISPIMG("ID_B1546260EE454A4EAC8B63494912E0FE",1)</f>
        <v>=DISPIMG("ID_B1546260EE454A4EAC8B63494912E0FE",1)</v>
      </c>
      <c r="C10" s="3" t="s">
        <v>13</v>
      </c>
      <c r="D10" s="1" t="s">
        <v>36</v>
      </c>
      <c r="E10" t="s">
        <v>37</v>
      </c>
    </row>
    <row r="11" ht="264.45" spans="1:5">
      <c r="A11" t="s">
        <v>38</v>
      </c>
      <c r="B11" t="str">
        <f>_xlfn.DISPIMG("ID_559AA1F2DBFB4D918B1D4FE7554EFBB1",1)</f>
        <v>=DISPIMG("ID_559AA1F2DBFB4D918B1D4FE7554EFBB1",1)</v>
      </c>
      <c r="C11" s="3" t="s">
        <v>6</v>
      </c>
      <c r="D11" s="1" t="s">
        <v>39</v>
      </c>
      <c r="E11" t="s">
        <v>40</v>
      </c>
    </row>
    <row r="12" ht="264.45" spans="1:5">
      <c r="A12" t="s">
        <v>41</v>
      </c>
      <c r="B12" t="str">
        <f>_xlfn.DISPIMG("ID_9CAEEDC341FD41B78E8B84AC6C8002A2",1)</f>
        <v>=DISPIMG("ID_9CAEEDC341FD41B78E8B84AC6C8002A2",1)</v>
      </c>
      <c r="C12" s="3" t="s">
        <v>29</v>
      </c>
      <c r="D12" s="1" t="s">
        <v>42</v>
      </c>
      <c r="E12" s="4" t="s">
        <v>43</v>
      </c>
    </row>
    <row r="13" ht="264.45" spans="1:5">
      <c r="A13" t="s">
        <v>44</v>
      </c>
      <c r="B13" t="str">
        <f>_xlfn.DISPIMG("ID_C2EC3D45ADA543D08C7DA0602B36CD78",1)</f>
        <v>=DISPIMG("ID_C2EC3D45ADA543D08C7DA0602B36CD78",1)</v>
      </c>
      <c r="C13" s="3" t="s">
        <v>21</v>
      </c>
      <c r="D13" s="1" t="s">
        <v>45</v>
      </c>
      <c r="E13" t="s">
        <v>46</v>
      </c>
    </row>
    <row r="14" ht="264.45" spans="1:5">
      <c r="A14" t="s">
        <v>47</v>
      </c>
      <c r="B14" t="str">
        <f>_xlfn.DISPIMG("ID_2369F176F24843B58B91F238665F5E13",1)</f>
        <v>=DISPIMG("ID_2369F176F24843B58B91F238665F5E13",1)</v>
      </c>
      <c r="C14" s="2" t="s">
        <v>17</v>
      </c>
      <c r="D14" s="1" t="s">
        <v>48</v>
      </c>
      <c r="E14" t="s">
        <v>49</v>
      </c>
    </row>
    <row r="15" ht="264.45" spans="1:5">
      <c r="A15" t="s">
        <v>50</v>
      </c>
      <c r="B15" t="str">
        <f>_xlfn.DISPIMG("ID_0FEB4796C7C945D2A4BD2F1C35D8A133",1)</f>
        <v>=DISPIMG("ID_0FEB4796C7C945D2A4BD2F1C35D8A133",1)</v>
      </c>
      <c r="C15" s="3" t="s">
        <v>13</v>
      </c>
      <c r="D15" s="1" t="s">
        <v>51</v>
      </c>
      <c r="E15" t="s">
        <v>52</v>
      </c>
    </row>
    <row r="16" ht="264.45" spans="1:5">
      <c r="A16" t="s">
        <v>53</v>
      </c>
      <c r="B16" t="str">
        <f>_xlfn.DISPIMG("ID_17C47C3D35BD4B6D8EC2FAD9D523315A",1)</f>
        <v>=DISPIMG("ID_17C47C3D35BD4B6D8EC2FAD9D523315A",1)</v>
      </c>
      <c r="C16" s="3" t="s">
        <v>6</v>
      </c>
      <c r="D16" s="1" t="s">
        <v>54</v>
      </c>
      <c r="E16" t="s">
        <v>55</v>
      </c>
    </row>
    <row r="17" ht="264.45" spans="1:5">
      <c r="A17" t="s">
        <v>56</v>
      </c>
      <c r="B17" t="str">
        <f>_xlfn.DISPIMG("ID_623FCB7109FA4EAE8ED9AAFF3E825F76",1)</f>
        <v>=DISPIMG("ID_623FCB7109FA4EAE8ED9AAFF3E825F76",1)</v>
      </c>
      <c r="C17" s="3" t="s">
        <v>13</v>
      </c>
      <c r="D17" s="1" t="s">
        <v>57</v>
      </c>
      <c r="E17" s="4" t="s">
        <v>58</v>
      </c>
    </row>
    <row r="18" ht="264.45" spans="1:5">
      <c r="A18" t="s">
        <v>59</v>
      </c>
      <c r="B18" t="str">
        <f>_xlfn.DISPIMG("ID_1E0078823EB441B8A0B8283B05A65756",1)</f>
        <v>=DISPIMG("ID_1E0078823EB441B8A0B8283B05A65756",1)</v>
      </c>
      <c r="C18" s="3" t="s">
        <v>29</v>
      </c>
      <c r="D18" s="1" t="s">
        <v>60</v>
      </c>
      <c r="E18" s="4" t="s">
        <v>61</v>
      </c>
    </row>
    <row r="19" ht="264.45" spans="1:5">
      <c r="A19" t="s">
        <v>62</v>
      </c>
      <c r="B19" t="str">
        <f>_xlfn.DISPIMG("ID_51EDF2D7EA2D4FA581ED73B9DF17A6FF",1)</f>
        <v>=DISPIMG("ID_51EDF2D7EA2D4FA581ED73B9DF17A6FF",1)</v>
      </c>
      <c r="C19" s="2" t="s">
        <v>25</v>
      </c>
      <c r="D19" s="1" t="s">
        <v>63</v>
      </c>
      <c r="E19" t="s">
        <v>64</v>
      </c>
    </row>
    <row r="20" ht="264.45" spans="1:5">
      <c r="A20" t="s">
        <v>65</v>
      </c>
      <c r="B20" t="str">
        <f>_xlfn.DISPIMG("ID_F35E1D72A2354EFA87E35D356EDDEA84",1)</f>
        <v>=DISPIMG("ID_F35E1D72A2354EFA87E35D356EDDEA84",1)</v>
      </c>
      <c r="C20" s="3" t="s">
        <v>13</v>
      </c>
      <c r="D20" s="1" t="s">
        <v>66</v>
      </c>
      <c r="E20" t="s">
        <v>67</v>
      </c>
    </row>
    <row r="21" ht="264.45" spans="1:5">
      <c r="A21" t="s">
        <v>68</v>
      </c>
      <c r="B21" t="str">
        <f>_xlfn.DISPIMG("ID_8D71BDDE8D2949BCB1B164FB2ADB0123",1)</f>
        <v>=DISPIMG("ID_8D71BDDE8D2949BCB1B164FB2ADB0123",1)</v>
      </c>
      <c r="C21" s="3" t="s">
        <v>6</v>
      </c>
      <c r="D21" s="1" t="s">
        <v>69</v>
      </c>
      <c r="E21" t="s">
        <v>70</v>
      </c>
    </row>
    <row r="22" ht="264.45" spans="1:5">
      <c r="A22" t="s">
        <v>71</v>
      </c>
      <c r="B22" t="str">
        <f>_xlfn.DISPIMG("ID_72C9FFF0AAE541A1BE88E2A84C27AFF8",1)</f>
        <v>=DISPIMG("ID_72C9FFF0AAE541A1BE88E2A84C27AFF8",1)</v>
      </c>
      <c r="C22" s="3" t="s">
        <v>17</v>
      </c>
      <c r="D22" s="1" t="s">
        <v>72</v>
      </c>
      <c r="E22" t="s">
        <v>73</v>
      </c>
    </row>
    <row r="23" ht="264.45" spans="1:5">
      <c r="A23" t="s">
        <v>74</v>
      </c>
      <c r="B23" t="str">
        <f>_xlfn.DISPIMG("ID_6BD94D85F0CF4D488D05EB0577DFF55C",1)</f>
        <v>=DISPIMG("ID_6BD94D85F0CF4D488D05EB0577DFF55C",1)</v>
      </c>
      <c r="C23" s="3" t="s">
        <v>13</v>
      </c>
      <c r="D23" s="1" t="s">
        <v>75</v>
      </c>
      <c r="E23" t="s">
        <v>76</v>
      </c>
    </row>
    <row r="24" ht="264.45" spans="1:5">
      <c r="A24" t="s">
        <v>77</v>
      </c>
      <c r="B24" t="str">
        <f>_xlfn.DISPIMG("ID_B7A69FB8FF6F49ACA0EE4E1FB96F0A66",1)</f>
        <v>=DISPIMG("ID_B7A69FB8FF6F49ACA0EE4E1FB96F0A66",1)</v>
      </c>
      <c r="C24" s="3" t="s">
        <v>17</v>
      </c>
      <c r="D24" s="1" t="s">
        <v>78</v>
      </c>
      <c r="E24" s="4" t="s">
        <v>79</v>
      </c>
    </row>
    <row r="25" ht="264.45" spans="1:5">
      <c r="A25" t="s">
        <v>80</v>
      </c>
      <c r="B25" t="str">
        <f>_xlfn.DISPIMG("ID_589735389D164940B5866A477F6592A6",1)</f>
        <v>=DISPIMG("ID_589735389D164940B5866A477F6592A6",1)</v>
      </c>
      <c r="C25" s="3" t="s">
        <v>17</v>
      </c>
      <c r="D25" s="1" t="s">
        <v>81</v>
      </c>
      <c r="E25" t="s">
        <v>82</v>
      </c>
    </row>
    <row r="26" ht="264.45" spans="1:5">
      <c r="A26" t="s">
        <v>83</v>
      </c>
      <c r="B26" t="str">
        <f>_xlfn.DISPIMG("ID_6A5B44A1A05048C29A7995691634ECCE",1)</f>
        <v>=DISPIMG("ID_6A5B44A1A05048C29A7995691634ECCE",1)</v>
      </c>
      <c r="C26" s="3" t="s">
        <v>25</v>
      </c>
      <c r="D26" s="1" t="s">
        <v>84</v>
      </c>
      <c r="E26" t="s">
        <v>85</v>
      </c>
    </row>
    <row r="27" ht="264.45" spans="1:5">
      <c r="A27" t="s">
        <v>86</v>
      </c>
      <c r="B27" t="str">
        <f>_xlfn.DISPIMG("ID_D5F8884BAE464D218A2EEA3D27B17560",1)</f>
        <v>=DISPIMG("ID_D5F8884BAE464D218A2EEA3D27B17560",1)</v>
      </c>
      <c r="C27" s="3" t="s">
        <v>29</v>
      </c>
      <c r="D27" s="1" t="s">
        <v>87</v>
      </c>
      <c r="E27" t="s">
        <v>88</v>
      </c>
    </row>
    <row r="28" ht="264.45" spans="1:5">
      <c r="A28" t="s">
        <v>89</v>
      </c>
      <c r="B28" t="str">
        <f>_xlfn.DISPIMG("ID_0280A56B46CF4753A75E0F1388E78714",1)</f>
        <v>=DISPIMG("ID_0280A56B46CF4753A75E0F1388E78714",1)</v>
      </c>
      <c r="C28" s="3" t="s">
        <v>13</v>
      </c>
      <c r="D28" s="1" t="s">
        <v>90</v>
      </c>
      <c r="E28" s="4" t="s">
        <v>91</v>
      </c>
    </row>
    <row r="29" ht="264.45" spans="1:5">
      <c r="A29" t="s">
        <v>92</v>
      </c>
      <c r="B29" t="str">
        <f>_xlfn.DISPIMG("ID_A6C214AEAAC74047AC483BD7C425F82F",1)</f>
        <v>=DISPIMG("ID_A6C214AEAAC74047AC483BD7C425F82F",1)</v>
      </c>
      <c r="C29" s="3" t="s">
        <v>25</v>
      </c>
      <c r="D29" s="1" t="s">
        <v>93</v>
      </c>
      <c r="E29" t="s">
        <v>94</v>
      </c>
    </row>
    <row r="30" ht="264.45" spans="1:5">
      <c r="A30" t="s">
        <v>95</v>
      </c>
      <c r="B30" t="str">
        <f>_xlfn.DISPIMG("ID_8A4CF61F6EAF483A9378A19CDAEEB774",1)</f>
        <v>=DISPIMG("ID_8A4CF61F6EAF483A9378A19CDAEEB774",1)</v>
      </c>
      <c r="C30" s="3" t="s">
        <v>6</v>
      </c>
      <c r="D30" s="1" t="s">
        <v>96</v>
      </c>
      <c r="E30" t="s">
        <v>97</v>
      </c>
    </row>
    <row r="31" ht="264.45" spans="1:5">
      <c r="A31" t="s">
        <v>98</v>
      </c>
      <c r="B31" t="str">
        <f>_xlfn.DISPIMG("ID_EAAD639EBB8447E8952B12736A7E199C",1)</f>
        <v>=DISPIMG("ID_EAAD639EBB8447E8952B12736A7E199C",1)</v>
      </c>
      <c r="C31" s="3" t="s">
        <v>13</v>
      </c>
      <c r="D31" s="1" t="s">
        <v>99</v>
      </c>
      <c r="E31" s="4" t="s">
        <v>100</v>
      </c>
    </row>
    <row r="32" ht="264.45" spans="1:5">
      <c r="A32" t="s">
        <v>101</v>
      </c>
      <c r="B32" t="str">
        <f>_xlfn.DISPIMG("ID_619D239B0913453C83FAF789F7F30709",1)</f>
        <v>=DISPIMG("ID_619D239B0913453C83FAF789F7F30709",1)</v>
      </c>
      <c r="C32" s="3" t="s">
        <v>21</v>
      </c>
      <c r="D32" s="1" t="s">
        <v>102</v>
      </c>
      <c r="E32" t="s">
        <v>103</v>
      </c>
    </row>
    <row r="33" ht="264.45" spans="1:5">
      <c r="A33" t="s">
        <v>104</v>
      </c>
      <c r="B33" t="str">
        <f>_xlfn.DISPIMG("ID_18178742A6AB452D9596B58D33DB2625",1)</f>
        <v>=DISPIMG("ID_18178742A6AB452D9596B58D33DB2625",1)</v>
      </c>
      <c r="C33" s="3" t="s">
        <v>29</v>
      </c>
      <c r="D33" s="1" t="s">
        <v>105</v>
      </c>
      <c r="E33" t="s">
        <v>106</v>
      </c>
    </row>
    <row r="34" ht="264.45" spans="1:5">
      <c r="A34" t="s">
        <v>107</v>
      </c>
      <c r="B34" t="str">
        <f>_xlfn.DISPIMG("ID_AE410743C70E491285CA81DCA20EAAEF",1)</f>
        <v>=DISPIMG("ID_AE410743C70E491285CA81DCA20EAAEF",1)</v>
      </c>
      <c r="C34" s="3" t="s">
        <v>6</v>
      </c>
      <c r="D34" s="1" t="s">
        <v>108</v>
      </c>
      <c r="E34" t="s">
        <v>109</v>
      </c>
    </row>
    <row r="35" ht="264.45" spans="1:5">
      <c r="A35" t="s">
        <v>110</v>
      </c>
      <c r="B35" t="str">
        <f>_xlfn.DISPIMG("ID_C6778680E58240EAA3DCCE489CA8E817",1)</f>
        <v>=DISPIMG("ID_C6778680E58240EAA3DCCE489CA8E817",1)</v>
      </c>
      <c r="C35" s="3" t="s">
        <v>13</v>
      </c>
      <c r="D35" s="1" t="s">
        <v>111</v>
      </c>
      <c r="E35" t="s">
        <v>112</v>
      </c>
    </row>
    <row r="36" ht="264.45" spans="1:5">
      <c r="A36" t="s">
        <v>113</v>
      </c>
      <c r="B36" t="str">
        <f>_xlfn.DISPIMG("ID_7F836B642F7D4B8082066F9BB9B0F749",1)</f>
        <v>=DISPIMG("ID_7F836B642F7D4B8082066F9BB9B0F749",1)</v>
      </c>
      <c r="C36" s="3" t="s">
        <v>21</v>
      </c>
      <c r="D36" s="1" t="s">
        <v>114</v>
      </c>
      <c r="E36" t="s">
        <v>115</v>
      </c>
    </row>
    <row r="37" ht="264.45" spans="1:5">
      <c r="A37" t="s">
        <v>116</v>
      </c>
      <c r="B37" t="str">
        <f>_xlfn.DISPIMG("ID_EF0F62A46BD248A79BB1625042BA4729",1)</f>
        <v>=DISPIMG("ID_EF0F62A46BD248A79BB1625042BA4729",1)</v>
      </c>
      <c r="C37" s="2" t="s">
        <v>17</v>
      </c>
      <c r="D37" s="1" t="s">
        <v>117</v>
      </c>
      <c r="E37" t="s">
        <v>118</v>
      </c>
    </row>
    <row r="38" ht="264.45" spans="1:5">
      <c r="A38" t="s">
        <v>119</v>
      </c>
      <c r="B38" t="str">
        <f>_xlfn.DISPIMG("ID_26890F7F0CE14F31922DF578516E8873",1)</f>
        <v>=DISPIMG("ID_26890F7F0CE14F31922DF578516E8873",1)</v>
      </c>
      <c r="C38" s="2" t="s">
        <v>25</v>
      </c>
      <c r="D38" s="1" t="s">
        <v>120</v>
      </c>
      <c r="E38" s="4" t="s">
        <v>121</v>
      </c>
    </row>
    <row r="39" ht="264.45" spans="1:5">
      <c r="A39" t="s">
        <v>122</v>
      </c>
      <c r="B39" t="str">
        <f>_xlfn.DISPIMG("ID_27C4CEAF7B264634BC4DCA429DA47D73",1)</f>
        <v>=DISPIMG("ID_27C4CEAF7B264634BC4DCA429DA47D73",1)</v>
      </c>
      <c r="C39" s="2" t="s">
        <v>6</v>
      </c>
      <c r="D39" s="1" t="s">
        <v>123</v>
      </c>
      <c r="E39" t="s">
        <v>124</v>
      </c>
    </row>
    <row r="40" ht="264.45" spans="1:5">
      <c r="A40" t="s">
        <v>125</v>
      </c>
      <c r="B40" t="str">
        <f>_xlfn.DISPIMG("ID_89D2133F40844772AAA6AD8C691EBA42",1)</f>
        <v>=DISPIMG("ID_89D2133F40844772AAA6AD8C691EBA42",1)</v>
      </c>
      <c r="C40" s="2" t="s">
        <v>21</v>
      </c>
      <c r="D40" s="1" t="s">
        <v>126</v>
      </c>
      <c r="E40" t="s">
        <v>127</v>
      </c>
    </row>
    <row r="41" ht="264.45" spans="1:5">
      <c r="A41" t="s">
        <v>128</v>
      </c>
      <c r="B41" t="str">
        <f>_xlfn.DISPIMG("ID_30EE94C0BEBA4B9FA81E07C6D6F2C8EC",1)</f>
        <v>=DISPIMG("ID_30EE94C0BEBA4B9FA81E07C6D6F2C8EC",1)</v>
      </c>
      <c r="C41" s="2" t="s">
        <v>29</v>
      </c>
      <c r="D41" s="1" t="s">
        <v>129</v>
      </c>
      <c r="E41" s="4" t="s">
        <v>130</v>
      </c>
    </row>
  </sheetData>
  <hyperlinks>
    <hyperlink ref="E5" r:id="rId1" display="https://x1176937.910402.xyz/img/2025/01/03/sa4dih.jpg"/>
    <hyperlink ref="E7" r:id="rId2" display="https://x1176937.910402.xyz/img/2025/01/03/sa50r2.jpg"/>
    <hyperlink ref="E12" r:id="rId3" display="https://x1176937.910402.xyz/img/2025/01/03/sa65y9.jpg"/>
    <hyperlink ref="E17" r:id="rId4" display="https://x1176937.910402.xyz/img/2025/01/03/sa7gaj.jpg"/>
    <hyperlink ref="E24" r:id="rId5" display="https://x1176937.910402.xyz/img/2025/01/03/sa8you.jpg"/>
    <hyperlink ref="E31" r:id="rId6" display="https://x1176937.910402.xyz/img/2025/01/03/saaqe9.jpg"/>
    <hyperlink ref="E38" r:id="rId7" display="https://x1176937.910402.xyz/img/2025/01/03/sacbgg.jpg" tooltip="https://x1176937.910402.xyz/img/2025/01/03/sacbgg.jpg"/>
    <hyperlink ref="E41" r:id="rId8" display="https://x1176937.910402.xyz/img/2025/01/03/sacykd.jpg"/>
    <hyperlink ref="E18" r:id="rId9" display="https://x1176937.910402.xyz/img/2025/01/03/sa7jv0.jpg"/>
    <hyperlink ref="E28" r:id="rId10" display="https://x1176937.910402.xyz/img/2025/01/03/sa9q0m.jp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2025-05-28T06:27:57Z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226A9F1EAAAA4699B6C7B20CFA6FFBD5_12</vt:lpwstr>
  </property>
</Properties>
</file>